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dalalb\Desktop\"/>
    </mc:Choice>
  </mc:AlternateContent>
  <xr:revisionPtr revIDLastSave="0" documentId="13_ncr:1_{34465E09-4B81-4B37-B6D6-90CE33D47E11}"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Scoring'!$A$1:$Q$26</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37" i="1"/>
  <c r="L10" i="1"/>
  <c r="M10" i="1"/>
  <c r="N10" i="1"/>
  <c r="O10" i="1"/>
  <c r="P10" i="1"/>
  <c r="Q10" i="1"/>
  <c r="L11" i="1"/>
  <c r="M11" i="1"/>
  <c r="N11" i="1"/>
  <c r="O11" i="1"/>
  <c r="P11" i="1"/>
  <c r="Q11" i="1"/>
  <c r="L12" i="1"/>
  <c r="M12" i="1"/>
  <c r="N12" i="1"/>
  <c r="O12" i="1"/>
  <c r="P12" i="1"/>
  <c r="Q12" i="1"/>
  <c r="L13" i="1"/>
  <c r="M13" i="1"/>
  <c r="N13" i="1"/>
  <c r="O13" i="1"/>
  <c r="P13" i="1"/>
  <c r="Q13" i="1"/>
  <c r="L14" i="1"/>
  <c r="M14" i="1"/>
  <c r="N14" i="1"/>
  <c r="O14" i="1"/>
  <c r="P14" i="1"/>
  <c r="Q14" i="1"/>
  <c r="L15" i="1"/>
  <c r="M15" i="1"/>
  <c r="N15" i="1"/>
  <c r="O15" i="1"/>
  <c r="P15" i="1"/>
  <c r="Q15" i="1"/>
  <c r="L16" i="1"/>
  <c r="M16" i="1"/>
  <c r="N16" i="1"/>
  <c r="O16" i="1"/>
  <c r="P16" i="1"/>
  <c r="Q16" i="1"/>
  <c r="L17" i="1"/>
  <c r="M17" i="1"/>
  <c r="N17" i="1"/>
  <c r="O17" i="1"/>
  <c r="P17" i="1"/>
  <c r="Q17" i="1"/>
  <c r="L18" i="1"/>
  <c r="M18" i="1"/>
  <c r="N18" i="1"/>
  <c r="O18" i="1"/>
  <c r="P18" i="1"/>
  <c r="Q18" i="1"/>
  <c r="L19" i="1"/>
  <c r="M19" i="1"/>
  <c r="N19" i="1"/>
  <c r="O19" i="1"/>
  <c r="P19" i="1"/>
  <c r="Q19" i="1"/>
  <c r="L20" i="1"/>
  <c r="M20" i="1"/>
  <c r="N20" i="1"/>
  <c r="O20" i="1"/>
  <c r="P20" i="1"/>
  <c r="Q20" i="1"/>
  <c r="L21" i="1"/>
  <c r="M21" i="1"/>
  <c r="N21" i="1"/>
  <c r="O21" i="1"/>
  <c r="P21" i="1"/>
  <c r="Q21" i="1"/>
  <c r="L22" i="1"/>
  <c r="M22" i="1"/>
  <c r="N22" i="1"/>
  <c r="O22" i="1"/>
  <c r="P22" i="1"/>
  <c r="Q22" i="1"/>
  <c r="L23" i="1"/>
  <c r="M23" i="1"/>
  <c r="N23" i="1"/>
  <c r="O23" i="1"/>
  <c r="P23" i="1"/>
  <c r="Q23" i="1"/>
  <c r="L24" i="1"/>
  <c r="M24" i="1"/>
  <c r="N24" i="1"/>
  <c r="O24" i="1"/>
  <c r="P24" i="1"/>
  <c r="Q24" i="1"/>
  <c r="L25" i="1"/>
  <c r="M25" i="1"/>
  <c r="N25" i="1"/>
  <c r="O25" i="1"/>
  <c r="P25" i="1"/>
  <c r="Q25" i="1"/>
  <c r="L26" i="1"/>
  <c r="M26" i="1"/>
  <c r="N26" i="1"/>
  <c r="O26" i="1"/>
  <c r="P26" i="1"/>
  <c r="Q26" i="1"/>
  <c r="L27" i="1"/>
  <c r="M27" i="1"/>
  <c r="N27" i="1"/>
  <c r="O27" i="1"/>
  <c r="P27" i="1"/>
  <c r="Q27" i="1"/>
  <c r="L28" i="1"/>
  <c r="M28" i="1"/>
  <c r="N28" i="1"/>
  <c r="O28" i="1"/>
  <c r="P28" i="1"/>
  <c r="Q28" i="1"/>
  <c r="L29" i="1"/>
  <c r="M29" i="1"/>
  <c r="N29" i="1"/>
  <c r="O29" i="1"/>
  <c r="P29" i="1"/>
  <c r="Q29" i="1"/>
  <c r="L30" i="1"/>
  <c r="M30" i="1"/>
  <c r="N30" i="1"/>
  <c r="O30" i="1"/>
  <c r="P30" i="1"/>
  <c r="Q30" i="1"/>
  <c r="L31" i="1"/>
  <c r="M31" i="1"/>
  <c r="N31" i="1"/>
  <c r="O31" i="1"/>
  <c r="P31" i="1"/>
  <c r="Q31" i="1"/>
  <c r="L32" i="1"/>
  <c r="M32" i="1"/>
  <c r="N32" i="1"/>
  <c r="O32" i="1"/>
  <c r="P32" i="1"/>
  <c r="Q32" i="1"/>
  <c r="L33" i="1"/>
  <c r="M33" i="1"/>
  <c r="N33" i="1"/>
  <c r="O33" i="1"/>
  <c r="P33" i="1"/>
  <c r="Q33" i="1"/>
  <c r="L34" i="1"/>
  <c r="M34" i="1"/>
  <c r="N34" i="1"/>
  <c r="O34" i="1"/>
  <c r="P34" i="1"/>
  <c r="Q34" i="1"/>
  <c r="L35" i="1"/>
  <c r="M35" i="1"/>
  <c r="N35" i="1"/>
  <c r="O35" i="1"/>
  <c r="P35" i="1"/>
  <c r="Q35" i="1"/>
  <c r="L36" i="1"/>
  <c r="M36" i="1"/>
  <c r="N36" i="1"/>
  <c r="O36" i="1"/>
  <c r="P36" i="1"/>
  <c r="Q36" i="1"/>
  <c r="L9" i="1"/>
  <c r="L37" i="1" l="1"/>
  <c r="Q9" i="1"/>
  <c r="P9" i="1"/>
  <c r="O9" i="1"/>
  <c r="N9" i="1"/>
  <c r="N37" i="1" s="1"/>
  <c r="M9" i="1"/>
  <c r="M37" i="1" s="1"/>
  <c r="P37" i="1" l="1"/>
  <c r="O37" i="1"/>
  <c r="Q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<sst xmlns="http://schemas.openxmlformats.org/spreadsheetml/2006/main" count="92" uniqueCount="69">
  <si>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</si>
  <si>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</si>
  <si>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</si>
  <si>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</si>
  <si>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</si>
  <si>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</si>
  <si>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</si>
  <si>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</si>
  <si>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</si>
  <si>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</si>
  <si>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</si>
  <si>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</si>
  <si>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</si>
  <si>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</si>
  <si>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</si>
  <si>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</si>
  <si>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</si>
  <si>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</si>
  <si>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</si>
  <si>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</si>
  <si>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</si>
  <si>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</si>
  <si>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</si>
  <si>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</si>
  <si>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</si>
  <si>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</si>
  <si>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</si>
  <si>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</si>
  <si>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</si>
  <si>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</si>
  <si>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</si>
  <si>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</si>
  <si>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</si>
  <si>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</si>
  <si>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</si>
  <si>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</si>
  <si>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</si>
  <si>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</si>
  <si>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</si>
  <si>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</si>
  <si>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</si>
  <si>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t>CCTV</t>
  </si>
  <si>
    <t>Shall include supply, installation, testing, and commissioning. Shall include all required  cables and accessories for complete system operation</t>
  </si>
  <si>
    <t>The solution shall include all requirements for the completion of the project including but not limited to: installation, cabling and configuration inside MIC1 offices (wireless connections and VPN accesses are not allowed).</t>
  </si>
  <si>
    <t>NVRs shall have the high-definition specs to support AI and 8 MP cameras, as well as the possibility to be integrated with a security unified platform for future purposes.</t>
  </si>
  <si>
    <t>Users with multiple levels of permissions shall be available.</t>
  </si>
  <si>
    <t>Flexibility to record: Pre-Event Buffer / Post-Event Buffer / Recording Schedule / Full-Time Recording / Event Recording / Motion Recording</t>
  </si>
  <si>
    <t xml:space="preserve">Retention period of 1 month for the footage at FPS; H.265+ shall be supported. </t>
  </si>
  <si>
    <t>Redundancy in case of failover (convenient RAID should be considered)</t>
  </si>
  <si>
    <t>Minimum specs for the IP cameras 5MP, IR motion detector, compression H.265+, WDR, BLC, auto iris, ONVIF.</t>
  </si>
  <si>
    <t>The system shall have the ability to record audio if needed. system shall have the ability to record audio if needed.</t>
  </si>
  <si>
    <t>Shall include supply and installation including all cabling requirements for complete system operation</t>
  </si>
  <si>
    <t>Indoor cameras: bullet cameras 2.8 mm lens</t>
  </si>
  <si>
    <t>Outdoor cameras: Bullet cameras varifocal lens (IP6’X’)</t>
  </si>
  <si>
    <t>ACCESS CONTROL</t>
  </si>
  <si>
    <t>The Access Control System should be an extension for the current system existing in all MIC1 premises. Biometric readers are required to be integrated with Genetec and shall have the option to detect biometric or access card.</t>
  </si>
  <si>
    <t xml:space="preserve">the supplier shall be responsible to install and include all the requirements for the installation / integration of the access readers, magnetic and strike locks, push buttons, break glass….(mentioned on the drawing) Each controller should only control 2 readers. </t>
  </si>
  <si>
    <t xml:space="preserve">Current system: Vertex controllers / Morpho readers running on Genetec platform </t>
  </si>
  <si>
    <t>TIME MANAGEMENT (ATTENDANCE SYSTEMS)</t>
  </si>
  <si>
    <t>2 attendance machines are required to be installed and connected to the current system (the current Time Management System provided and developed by Chip). Current readers Morpho configured through SAGEM software.</t>
  </si>
  <si>
    <t>Shall include supply and installation including all cabling requirements for complete system operation.</t>
  </si>
  <si>
    <t>DEKWANEH WAREHOUSE - CCTV, ACCESS CONTROL, ATTENDANCE SYSTEM</t>
  </si>
  <si>
    <r>
      <t xml:space="preserve">The </t>
    </r>
    <r>
      <rPr>
        <sz val="11"/>
        <color rgb="FF000000"/>
        <rFont val="Calibri"/>
        <family val="2"/>
      </rPr>
      <t>solution shall be one-time purchase-no monthly or yearly fees including the auto updates of the installed licenses.</t>
    </r>
  </si>
  <si>
    <r>
      <t xml:space="preserve">Possibility </t>
    </r>
    <r>
      <rPr>
        <sz val="11"/>
        <color rgb="FF000000"/>
        <rFont val="Calibri"/>
        <family val="2"/>
      </rPr>
      <t>to Search by Time, Date, Event, Camera…it is mandatory to playback the recordings continuously for the same event (the recording should not be saved in different files as long as there is motion in the same event /unlimited time.It shall be possible to specify the time of the recordings needed to be exported (from hh:mm:ss to hh:mm:ss).</t>
    </r>
  </si>
  <si>
    <r>
      <t xml:space="preserve">Possibility </t>
    </r>
    <r>
      <rPr>
        <sz val="11"/>
        <color rgb="FF000000"/>
        <rFont val="Calibri"/>
        <family val="2"/>
      </rPr>
      <t>to Adjust: frame rate, resolution pixels/image, motion sensitivity to save bandwidth and storage.</t>
    </r>
  </si>
  <si>
    <r>
      <t xml:space="preserve">Real time monitoring and reports, data recording and history logs, remote operation, setting up SMTP, support motion detection, pattern to display multi-cam, </t>
    </r>
    <r>
      <rPr>
        <sz val="11"/>
        <color rgb="FF000000"/>
        <rFont val="Calibri"/>
        <family val="2"/>
      </rPr>
      <t>system shall support different types of notifications (Popup instant playback, Beep, Trigger, Send email, Upload FTP for typical critical cases, network / video loss, network / video recovery, motion, failure of any device,</t>
    </r>
    <r>
      <rPr>
        <sz val="11"/>
        <rFont val="Calibri"/>
        <family val="2"/>
      </rPr>
      <t xml:space="preserve"> hard disk failure,</t>
    </r>
    <r>
      <rPr>
        <sz val="11"/>
        <color rgb="FF000000"/>
        <rFont val="Calibri"/>
        <family val="2"/>
      </rPr>
      <t xml:space="preserve"> rotating or blocking a camera “scene change”)</t>
    </r>
  </si>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</sst>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21">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i/>
      <sz val="10"/>
      <name val="Arial"/>
      <family val="2"/>
    </font>
    <font>
      <sz val="11"/>
      <color rgb="FF000000"/>
      <name val="Calibri"/>
      <family val="2"/>
    </font>
    <font>
      <sz val="12"/>
      <color theme="1"/>
      <name val="Calibri"/>
      <family val="2"/>
      <scheme val="minor"/>
    </font>
    <font>
      <b/>
      <i/>
      <sz val="12"/>
      <name val="Arial"/>
      <family val="2"/>
    </font>
    <font>
      <b/>
      <sz val="10"/>
      <color rgb="FF0000FF"/>
      <name val="Arial"/>
      <family val="2"/>
    </font>
    <font>
      <b/>
      <sz val="10"/>
      <name val="Calibri"/>
      <family val="2"/>
    </font>
    <font>
      <sz val="10"/>
      <name val="Calibri"/>
      <family val="2"/>
    </font>
    <font>
      <b/>
      <sz val="11"/>
      <color theme="1"/>
      <name val="Calibri"/>
      <family val="2"/>
    </font>
    <font>
      <b/>
      <sz val="11"/>
      <name val="Calibri"/>
      <family val="2"/>
    </font>
    <font>
      <sz val="11"/>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FF"/>
      </left>
      <right style="medium">
        <color rgb="FF0000FF"/>
      </right>
      <top style="medium">
        <color rgb="FF0000FF"/>
      </top>
      <bottom style="medium">
        <color rgb="FF0000FF"/>
      </bottom>
      <diagonal/>
    </border>
  </borders>
  <cellStyleXfs count="4">
    <xf numFmtId="0" fontId="0" fillId="0" borderId="0"/>
    <xf numFmtId="0" fontId="3" fillId="0" borderId="0">
      <alignment vertical="center"/>
    </xf>
    <xf numFmtId="9" fontId="9" fillId="0" borderId="0" applyFont="0" applyFill="0" applyBorder="0" applyAlignment="0" applyProtection="0"/>
    <xf numFmtId="0" fontId="1" fillId="0" borderId="0"/>
  </cellStyleXfs>
  <cellXfs count="62">
    <xf numFmtId="0" fontId="0" fillId="0" borderId="0" xfId="0"/>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2" borderId="1" xfId="0" applyFont="1" applyFill="1" applyBorder="1"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3" borderId="1" xfId="0" applyFill="1" applyBorder="1" applyAlignment="1">
      <alignment wrapText="1"/>
    </xf>
    <xf numFmtId="0" fontId="11" fillId="3" borderId="0" xfId="0" applyFont="1" applyFill="1"/>
    <xf numFmtId="0" fontId="0" fillId="3" borderId="0" xfId="0" applyFill="1"/>
    <xf numFmtId="0" fontId="10" fillId="0" borderId="0" xfId="0" applyFont="1" applyAlignment="1">
      <alignment vertical="center"/>
    </xf>
    <xf numFmtId="0" fontId="2" fillId="4" borderId="0" xfId="0" applyFont="1" applyFill="1" applyAlignment="1">
      <alignment vertical="center" wrapText="1"/>
    </xf>
    <xf numFmtId="0" fontId="1" fillId="0" borderId="0" xfId="0" applyFont="1" applyAlignment="1">
      <alignment horizontal="left" vertical="center" wrapText="1"/>
    </xf>
    <xf numFmtId="0" fontId="10"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vertical="center" wrapText="1"/>
    </xf>
    <xf numFmtId="0" fontId="10" fillId="0" borderId="0" xfId="0" applyFont="1" applyAlignment="1">
      <alignment vertical="center" wrapText="1"/>
    </xf>
    <xf numFmtId="3" fontId="13" fillId="0" borderId="1" xfId="0" applyNumberFormat="1" applyFont="1" applyBorder="1" applyAlignment="1">
      <alignment horizontal="center"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5" fillId="0" borderId="5" xfId="0" applyFont="1" applyBorder="1" applyAlignment="1">
      <alignment wrapText="1"/>
    </xf>
    <xf numFmtId="0" fontId="2" fillId="2" borderId="5" xfId="0" applyFont="1" applyFill="1" applyBorder="1" applyAlignment="1">
      <alignment horizontal="center" wrapText="1"/>
    </xf>
    <xf numFmtId="49" fontId="16" fillId="0" borderId="0" xfId="1" applyNumberFormat="1" applyFont="1" applyAlignment="1">
      <alignment horizontal="left" vertical="center" wrapText="1"/>
    </xf>
    <xf numFmtId="165" fontId="17" fillId="0" borderId="1" xfId="2" applyNumberFormat="1" applyFont="1" applyBorder="1" applyAlignment="1">
      <alignment horizontal="center" vertical="center" wrapText="1"/>
    </xf>
    <xf numFmtId="0" fontId="16" fillId="0" borderId="1" xfId="1" applyFont="1" applyBorder="1" applyAlignment="1">
      <alignment vertical="center" wrapText="1"/>
    </xf>
    <xf numFmtId="0" fontId="17" fillId="0" borderId="1" xfId="0" applyFont="1" applyBorder="1" applyAlignment="1">
      <alignment wrapText="1"/>
    </xf>
    <xf numFmtId="0" fontId="17" fillId="3" borderId="1" xfId="0" applyFont="1" applyFill="1" applyBorder="1" applyAlignment="1">
      <alignment wrapText="1"/>
    </xf>
    <xf numFmtId="0" fontId="17" fillId="0" borderId="1" xfId="1" applyFont="1" applyBorder="1" applyAlignment="1">
      <alignment vertical="center" wrapText="1"/>
    </xf>
    <xf numFmtId="49" fontId="17" fillId="0" borderId="0" xfId="1" applyNumberFormat="1" applyFont="1" applyAlignment="1">
      <alignment horizontal="left" vertical="center" wrapText="1"/>
    </xf>
    <xf numFmtId="0" fontId="18" fillId="0" borderId="0" xfId="3" applyFont="1" applyAlignment="1">
      <alignment horizontal="left" vertical="top" wrapText="1"/>
    </xf>
    <xf numFmtId="165" fontId="17" fillId="0" borderId="4" xfId="2" applyNumberFormat="1" applyFont="1" applyBorder="1" applyAlignment="1">
      <alignment horizontal="center" vertical="center" wrapText="1"/>
    </xf>
    <xf numFmtId="0" fontId="17" fillId="0" borderId="4" xfId="1" applyFont="1" applyBorder="1" applyAlignment="1">
      <alignment vertical="center" wrapText="1"/>
    </xf>
    <xf numFmtId="0" fontId="17" fillId="3" borderId="4" xfId="0" applyFont="1" applyFill="1" applyBorder="1" applyAlignment="1">
      <alignment wrapText="1"/>
    </xf>
    <xf numFmtId="0" fontId="17" fillId="0" borderId="4" xfId="0" applyFont="1" applyBorder="1" applyAlignment="1">
      <alignment wrapText="1"/>
    </xf>
    <xf numFmtId="0" fontId="19" fillId="0" borderId="0" xfId="3" applyFont="1" applyAlignment="1">
      <alignment horizontal="left" vertical="top" wrapText="1"/>
    </xf>
    <xf numFmtId="0" fontId="10" fillId="0" borderId="0" xfId="3" applyFont="1" applyAlignment="1">
      <alignment horizontal="left" vertical="top" wrapText="1"/>
    </xf>
    <xf numFmtId="0" fontId="10" fillId="0" borderId="0" xfId="3" applyFont="1" applyAlignment="1">
      <alignment horizontal="left" vertical="center" wrapText="1"/>
    </xf>
    <xf numFmtId="0" fontId="20" fillId="0" borderId="1" xfId="0" applyFont="1" applyBorder="1" applyAlignment="1">
      <alignment vertical="center" wrapText="1"/>
    </xf>
    <xf numFmtId="165" fontId="0" fillId="3" borderId="1" xfId="0" applyNumberFormat="1" applyFill="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4" fillId="0" borderId="0" xfId="0" applyFont="1" applyAlignment="1">
      <alignment horizontal="left" vertical="center" wrapText="1"/>
    </xf>
    <xf numFmtId="0" fontId="8" fillId="0" borderId="1" xfId="0" applyFont="1" applyBorder="1" applyAlignment="1">
      <alignment horizontal="left" wrapText="1"/>
    </xf>
    <xf numFmtId="0" fontId="11" fillId="3"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2" xfId="0" applyNumberFormat="1" applyFont="1" applyBorder="1" applyAlignment="1">
      <alignment horizontal="left" wrapText="1"/>
    </xf>
    <xf numFmtId="49" fontId="4" fillId="0" borderId="3" xfId="0" applyNumberFormat="1" applyFont="1" applyBorder="1" applyAlignment="1">
      <alignment horizontal="left" wrapText="1"/>
    </xf>
    <xf numFmtId="164" fontId="4" fillId="0" borderId="2" xfId="0" applyNumberFormat="1" applyFont="1" applyBorder="1" applyAlignment="1">
      <alignment horizontal="left" wrapText="1"/>
    </xf>
    <xf numFmtId="164" fontId="4" fillId="0" borderId="3" xfId="0" applyNumberFormat="1" applyFont="1" applyBorder="1" applyAlignment="1">
      <alignment horizontal="left" wrapText="1"/>
    </xf>
    <xf numFmtId="0" fontId="2" fillId="0" borderId="1" xfId="0" applyFont="1" applyBorder="1" applyAlignment="1">
      <alignment vertical="center" wrapText="1"/>
    </xf>
    <xf numFmtId="9" fontId="0" fillId="0" borderId="1" xfId="0" applyNumberFormat="1" applyBorder="1" applyAlignment="1">
      <alignment wrapText="1"/>
    </xf>
  </cellXfs>
  <cellStyles count="4">
    <cellStyle name="Normal" xfId="0" builtinId="0"/>
    <cellStyle name="Normal 2" xfId="3" xr:uid="{4DE240F7-2B78-4768-882E-D1D5C88D9CDF}"/>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Calibri"/>
        <family val="2"/>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Calibri"/>
        <family val="2"/>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Calibri"/>
        <family val="2"/>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Calibri"/>
        <family val="2"/>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Calibri"/>
        <family val="2"/>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Calibri"/>
        <family val="2"/>
        <scheme val="none"/>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none"/>
      </font>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none"/>
      </font>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none"/>
      </font>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none"/>
      </font>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none"/>
      </font>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none"/>
      </font>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none"/>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none"/>
      </font>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numFmt numFmtId="165" formatCode="0.0%"/>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none"/>
      </font>
      <numFmt numFmtId="165" formatCode="0.0%"/>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Calibri"/>
        <family val="2"/>
        <scheme val="none"/>
      </font>
      <numFmt numFmtId="30" formatCode="@"/>
      <alignment horizontal="lef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10"/>
        <color auto="1"/>
        <name val="Calibri"/>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1D88C0E5-8C9A-4C73-A97D-BCC89566BB8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37"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calculatedColumnFormula>E9*C9</calculatedColumnFormula>
    </tableColumn>
    <tableColumn id="13" xr3:uid="{0947A5E0-6B84-48B6-A4DF-5199FA5989C6}" name="Supplier 2_x000a_Final" totalsRowFunction="sum" dataDxfId="9" totalsRowDxfId="8">
      <calculatedColumnFormula>C9*F9</calculatedColumnFormula>
    </tableColumn>
    <tableColumn id="14" xr3:uid="{1E550A89-4A8D-42CA-A092-D0C3CB97D6E4}" name="Supplier 3_x000a_Final" totalsRowFunction="sum" dataDxfId="7" totalsRowDxfId="6">
      <calculatedColumnFormula>G9*C9</calculatedColumnFormula>
    </tableColumn>
    <tableColumn id="15" xr3:uid="{DB417798-DA49-4652-93B0-EE10D3615EF0}" name="Supplier 4_x000a_Final" totalsRowFunction="sum" dataDxfId="5" totalsRowDxfId="4">
      <calculatedColumnFormula>H9*C9</calculatedColumnFormula>
    </tableColumn>
    <tableColumn id="16" xr3:uid="{FB31253B-7B77-4948-B251-2E6334F44EC3}" name="Supplier 5_x000a_Final" totalsRowFunction="sum" dataDxfId="3" totalsRowDxfId="2">
      <calculatedColumnFormula>I9*C9</calculatedColumnFormula>
    </tableColumn>
    <tableColumn id="17" xr3:uid="{BF075BF0-5A11-42A2-9DCE-3923C7BF85C5}" name="Supplier 6_x000a_Final" totalsRowFunction="sum" dataDxfId="1" totalsRowDxfId="0">
      <calculatedColumnFormula>J9*C9</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8"/>
      <c r="B1" s="49" t="s">
        <v>34</v>
      </c>
      <c r="C1" s="49"/>
      <c r="D1" s="49"/>
      <c r="E1" s="49"/>
      <c r="F1" s="49"/>
      <c r="G1" s="49"/>
      <c r="H1" s="49"/>
      <c r="I1" s="49"/>
      <c r="J1" s="50" t="s">
        <v>24</v>
      </c>
      <c r="K1" s="50"/>
      <c r="L1" s="10" t="s">
        <v>36</v>
      </c>
    </row>
    <row r="2" spans="1:13" ht="16.5" customHeight="1">
      <c r="A2" s="48"/>
      <c r="B2" s="49"/>
      <c r="C2" s="49"/>
      <c r="D2" s="49"/>
      <c r="E2" s="49"/>
      <c r="F2" s="49"/>
      <c r="G2" s="49"/>
      <c r="H2" s="49"/>
      <c r="I2" s="49"/>
      <c r="J2" s="50" t="s">
        <v>25</v>
      </c>
      <c r="K2" s="50"/>
      <c r="L2" s="10" t="s">
        <v>35</v>
      </c>
    </row>
    <row r="3" spans="1:13" ht="16.5" customHeight="1">
      <c r="A3" s="48"/>
      <c r="B3" s="49"/>
      <c r="C3" s="49"/>
      <c r="D3" s="49"/>
      <c r="E3" s="49"/>
      <c r="F3" s="49"/>
      <c r="G3" s="49"/>
      <c r="H3" s="49"/>
      <c r="I3" s="49"/>
      <c r="J3" s="50" t="s">
        <v>26</v>
      </c>
      <c r="K3" s="50"/>
      <c r="L3" s="11" t="s">
        <v>39</v>
      </c>
    </row>
    <row r="4" spans="1:13" ht="16.5" customHeight="1">
      <c r="A4" s="48"/>
      <c r="B4" s="49"/>
      <c r="C4" s="49"/>
      <c r="D4" s="49"/>
      <c r="E4" s="49"/>
      <c r="F4" s="49"/>
      <c r="G4" s="49"/>
      <c r="H4" s="49"/>
      <c r="I4" s="49"/>
      <c r="J4" s="50" t="s">
        <v>27</v>
      </c>
      <c r="K4" s="50"/>
      <c r="L4" s="12">
        <v>45413</v>
      </c>
    </row>
    <row r="5" spans="1:13" ht="16.5" customHeight="1">
      <c r="A5" s="6"/>
      <c r="B5" s="7"/>
      <c r="C5" s="7"/>
      <c r="D5" s="7"/>
      <c r="E5" s="7"/>
      <c r="F5" s="7"/>
      <c r="G5" s="7"/>
      <c r="H5" s="7"/>
      <c r="I5" s="7"/>
      <c r="J5" s="8"/>
      <c r="K5" s="8"/>
      <c r="L5" s="9"/>
    </row>
    <row r="6" spans="1:13">
      <c r="A6" s="4" t="s">
        <v>28</v>
      </c>
    </row>
    <row r="7" spans="1:13" ht="15.75" customHeight="1">
      <c r="A7" s="4"/>
    </row>
    <row r="8" spans="1:13">
      <c r="A8" s="4" t="s">
        <v>31</v>
      </c>
    </row>
    <row r="9" spans="1:13">
      <c r="A9" s="4" t="s">
        <v>30</v>
      </c>
    </row>
    <row r="10" spans="1:13">
      <c r="A10" s="4" t="s">
        <v>29</v>
      </c>
    </row>
    <row r="11" spans="1:13">
      <c r="A11" s="4" t="s">
        <v>32</v>
      </c>
    </row>
    <row r="12" spans="1:13" ht="14.45" customHeight="1">
      <c r="A12" s="4" t="s">
        <v>33</v>
      </c>
    </row>
    <row r="16" spans="1:13">
      <c r="A16" s="14" t="s">
        <v>38</v>
      </c>
      <c r="B16" s="15"/>
      <c r="C16" s="15"/>
      <c r="D16" s="15"/>
      <c r="E16" s="15"/>
      <c r="F16" s="15"/>
      <c r="G16" s="15"/>
      <c r="H16" s="15"/>
      <c r="I16" s="15"/>
      <c r="J16" s="15"/>
      <c r="K16" s="15"/>
      <c r="L16" s="15"/>
      <c r="M16" s="15"/>
    </row>
    <row r="18" spans="1:1" ht="15">
      <c r="A18" s="16"/>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8"/>
  <sheetViews>
    <sheetView showGridLines="0" tabSelected="1" showWhiteSpace="0" zoomScale="120" zoomScaleNormal="120" workbookViewId="0">
      <selection activeCell="B6" sqref="B6"/>
    </sheetView>
  </sheetViews>
  <sheetFormatPr defaultColWidth="13.85546875" defaultRowHeight="12.75"/>
  <cols>
    <col min="1" max="1" width="14.140625" style="2" customWidth="1"/>
    <col min="2" max="2" width="59.42578125" style="2" customWidth="1"/>
    <col min="3" max="3" width="8.85546875" style="2" customWidth="1"/>
    <col min="4" max="4" width="18.5703125" style="2" customWidth="1"/>
    <col min="5" max="10" width="9.7109375" style="2" bestFit="1" customWidth="1"/>
    <col min="11" max="11" width="8.7109375" style="2" bestFit="1" customWidth="1"/>
    <col min="12" max="17" width="10.85546875" style="2" customWidth="1"/>
    <col min="18" max="16384" width="13.85546875" style="2"/>
  </cols>
  <sheetData>
    <row r="1" spans="1:17" ht="16.5" customHeight="1">
      <c r="A1" s="48"/>
      <c r="B1" s="49" t="s">
        <v>34</v>
      </c>
      <c r="C1" s="49"/>
      <c r="D1" s="49"/>
      <c r="E1" s="49"/>
      <c r="F1" s="49"/>
      <c r="G1" s="49"/>
      <c r="H1" s="49"/>
      <c r="I1" s="49"/>
      <c r="J1" s="49"/>
      <c r="K1" s="49"/>
      <c r="L1" s="49"/>
      <c r="M1" s="49"/>
      <c r="N1" s="52" t="s">
        <v>24</v>
      </c>
      <c r="O1" s="52"/>
      <c r="P1" s="54" t="s">
        <v>36</v>
      </c>
      <c r="Q1" s="54"/>
    </row>
    <row r="2" spans="1:17" ht="16.5" customHeight="1">
      <c r="A2" s="48"/>
      <c r="B2" s="49"/>
      <c r="C2" s="49"/>
      <c r="D2" s="49"/>
      <c r="E2" s="49"/>
      <c r="F2" s="49"/>
      <c r="G2" s="49"/>
      <c r="H2" s="49"/>
      <c r="I2" s="49"/>
      <c r="J2" s="49"/>
      <c r="K2" s="49"/>
      <c r="L2" s="49"/>
      <c r="M2" s="49"/>
      <c r="N2" s="52" t="s">
        <v>25</v>
      </c>
      <c r="O2" s="52"/>
      <c r="P2" s="54" t="s">
        <v>35</v>
      </c>
      <c r="Q2" s="55"/>
    </row>
    <row r="3" spans="1:17" ht="16.5" customHeight="1">
      <c r="A3" s="48"/>
      <c r="B3" s="49"/>
      <c r="C3" s="49"/>
      <c r="D3" s="49"/>
      <c r="E3" s="49"/>
      <c r="F3" s="49"/>
      <c r="G3" s="49"/>
      <c r="H3" s="49"/>
      <c r="I3" s="49"/>
      <c r="J3" s="49"/>
      <c r="K3" s="49"/>
      <c r="L3" s="49"/>
      <c r="M3" s="49"/>
      <c r="N3" s="52" t="s">
        <v>26</v>
      </c>
      <c r="O3" s="52"/>
      <c r="P3" s="56" t="s">
        <v>39</v>
      </c>
      <c r="Q3" s="57" t="s">
        <v>39</v>
      </c>
    </row>
    <row r="4" spans="1:17" ht="16.5" customHeight="1">
      <c r="A4" s="48"/>
      <c r="B4" s="49"/>
      <c r="C4" s="49"/>
      <c r="D4" s="49"/>
      <c r="E4" s="49"/>
      <c r="F4" s="49"/>
      <c r="G4" s="49"/>
      <c r="H4" s="49"/>
      <c r="I4" s="49"/>
      <c r="J4" s="49"/>
      <c r="K4" s="49"/>
      <c r="L4" s="49"/>
      <c r="M4" s="49"/>
      <c r="N4" s="52" t="s">
        <v>27</v>
      </c>
      <c r="O4" s="52"/>
      <c r="P4" s="58">
        <v>45413</v>
      </c>
      <c r="Q4" s="59">
        <v>45413</v>
      </c>
    </row>
    <row r="5" spans="1:17" ht="16.5" customHeight="1"/>
    <row r="6" spans="1:17" ht="28.5" customHeight="1">
      <c r="A6" s="5" t="s">
        <v>16</v>
      </c>
      <c r="B6" s="23" t="s">
        <v>61</v>
      </c>
      <c r="D6" s="53" t="s">
        <v>37</v>
      </c>
      <c r="E6" s="53"/>
      <c r="F6" s="53"/>
      <c r="G6" s="53"/>
      <c r="H6" s="53"/>
      <c r="I6" s="53"/>
      <c r="J6" s="53"/>
      <c r="K6" s="53"/>
      <c r="L6" s="53"/>
      <c r="M6" s="53"/>
      <c r="N6" s="53"/>
      <c r="O6" s="53"/>
      <c r="P6" s="53"/>
      <c r="Q6" s="53"/>
    </row>
    <row r="7" spans="1:17">
      <c r="E7" s="3"/>
      <c r="F7" s="3"/>
      <c r="G7" s="3"/>
      <c r="H7" s="3"/>
      <c r="I7" s="3"/>
      <c r="J7" s="3"/>
    </row>
    <row r="8" spans="1:17" ht="25.5">
      <c r="A8" s="17" t="s">
        <v>0</v>
      </c>
      <c r="B8" s="17" t="s">
        <v>23</v>
      </c>
      <c r="C8" s="24" t="s">
        <v>2</v>
      </c>
      <c r="D8" s="25" t="s">
        <v>15</v>
      </c>
      <c r="E8" s="25" t="s">
        <v>3</v>
      </c>
      <c r="F8" s="25" t="s">
        <v>4</v>
      </c>
      <c r="G8" s="25" t="s">
        <v>5</v>
      </c>
      <c r="H8" s="25" t="s">
        <v>6</v>
      </c>
      <c r="I8" s="25" t="s">
        <v>7</v>
      </c>
      <c r="J8" s="25" t="s">
        <v>8</v>
      </c>
      <c r="K8" s="25" t="s">
        <v>1</v>
      </c>
      <c r="L8" s="26" t="s">
        <v>9</v>
      </c>
      <c r="M8" s="26" t="s">
        <v>10</v>
      </c>
      <c r="N8" s="26" t="s">
        <v>11</v>
      </c>
      <c r="O8" s="26" t="s">
        <v>12</v>
      </c>
      <c r="P8" s="26" t="s">
        <v>13</v>
      </c>
      <c r="Q8" s="26" t="s">
        <v>14</v>
      </c>
    </row>
    <row r="9" spans="1:17" ht="15">
      <c r="A9" s="31"/>
      <c r="B9" s="43" t="s">
        <v>41</v>
      </c>
      <c r="C9" s="32"/>
      <c r="D9" s="33"/>
      <c r="E9" s="34"/>
      <c r="F9" s="34"/>
      <c r="G9" s="34"/>
      <c r="H9" s="34"/>
      <c r="I9" s="34"/>
      <c r="J9" s="34"/>
      <c r="K9" s="34"/>
      <c r="L9" s="35">
        <f t="shared" ref="L9" si="0">E9*C9</f>
        <v>0</v>
      </c>
      <c r="M9" s="34">
        <f>C9*F9</f>
        <v>0</v>
      </c>
      <c r="N9" s="34">
        <f>G9*C9</f>
        <v>0</v>
      </c>
      <c r="O9" s="34">
        <f>H9*C9</f>
        <v>0</v>
      </c>
      <c r="P9" s="34">
        <f>I9*C9</f>
        <v>0</v>
      </c>
      <c r="Q9" s="34">
        <f>J9*C9</f>
        <v>0</v>
      </c>
    </row>
    <row r="10" spans="1:17" ht="45">
      <c r="A10" s="31"/>
      <c r="B10" s="44" t="s">
        <v>42</v>
      </c>
      <c r="C10" s="32">
        <v>0.02</v>
      </c>
      <c r="D10" s="36"/>
      <c r="E10" s="34"/>
      <c r="F10" s="34"/>
      <c r="G10" s="34"/>
      <c r="H10" s="34"/>
      <c r="I10" s="34"/>
      <c r="J10" s="34"/>
      <c r="K10" s="34"/>
      <c r="L10" s="35">
        <f t="shared" ref="L10:L36" si="1">E10*C10</f>
        <v>0</v>
      </c>
      <c r="M10" s="34">
        <f t="shared" ref="M10:M36" si="2">C10*F10</f>
        <v>0</v>
      </c>
      <c r="N10" s="34">
        <f t="shared" ref="N10:N36" si="3">G10*C10</f>
        <v>0</v>
      </c>
      <c r="O10" s="34">
        <f t="shared" ref="O10:O36" si="4">H10*C10</f>
        <v>0</v>
      </c>
      <c r="P10" s="34">
        <f t="shared" ref="P10:P36" si="5">I10*C10</f>
        <v>0</v>
      </c>
      <c r="Q10" s="34">
        <f t="shared" ref="Q10:Q36" si="6">J10*C10</f>
        <v>0</v>
      </c>
    </row>
    <row r="11" spans="1:17" ht="60">
      <c r="A11" s="37"/>
      <c r="B11" s="19" t="s">
        <v>43</v>
      </c>
      <c r="C11" s="32">
        <v>0.02</v>
      </c>
      <c r="D11" s="36"/>
      <c r="E11" s="35"/>
      <c r="F11" s="34"/>
      <c r="G11" s="34"/>
      <c r="H11" s="34"/>
      <c r="I11" s="34"/>
      <c r="J11" s="34"/>
      <c r="K11" s="34"/>
      <c r="L11" s="35">
        <f t="shared" si="1"/>
        <v>0</v>
      </c>
      <c r="M11" s="34">
        <f t="shared" si="2"/>
        <v>0</v>
      </c>
      <c r="N11" s="34">
        <f t="shared" si="3"/>
        <v>0</v>
      </c>
      <c r="O11" s="34">
        <f t="shared" si="4"/>
        <v>0</v>
      </c>
      <c r="P11" s="34">
        <f t="shared" si="5"/>
        <v>0</v>
      </c>
      <c r="Q11" s="34">
        <f t="shared" si="6"/>
        <v>0</v>
      </c>
    </row>
    <row r="12" spans="1:17" ht="45">
      <c r="A12" s="37"/>
      <c r="B12" s="19" t="s">
        <v>44</v>
      </c>
      <c r="C12" s="32">
        <v>0.02</v>
      </c>
      <c r="D12" s="36"/>
      <c r="E12" s="35"/>
      <c r="F12" s="34"/>
      <c r="G12" s="34"/>
      <c r="H12" s="34"/>
      <c r="I12" s="34"/>
      <c r="J12" s="34"/>
      <c r="K12" s="34"/>
      <c r="L12" s="35">
        <f t="shared" si="1"/>
        <v>0</v>
      </c>
      <c r="M12" s="34">
        <f t="shared" si="2"/>
        <v>0</v>
      </c>
      <c r="N12" s="34">
        <f t="shared" si="3"/>
        <v>0</v>
      </c>
      <c r="O12" s="34">
        <f t="shared" si="4"/>
        <v>0</v>
      </c>
      <c r="P12" s="34">
        <f t="shared" si="5"/>
        <v>0</v>
      </c>
      <c r="Q12" s="34">
        <f t="shared" si="6"/>
        <v>0</v>
      </c>
    </row>
    <row r="13" spans="1:17" ht="15">
      <c r="A13" s="37"/>
      <c r="B13" s="20" t="s">
        <v>45</v>
      </c>
      <c r="C13" s="32">
        <v>0.02</v>
      </c>
      <c r="D13" s="34"/>
      <c r="E13" s="35"/>
      <c r="F13" s="34"/>
      <c r="G13" s="34"/>
      <c r="H13" s="34"/>
      <c r="I13" s="34"/>
      <c r="J13" s="34"/>
      <c r="K13" s="34"/>
      <c r="L13" s="35">
        <f t="shared" si="1"/>
        <v>0</v>
      </c>
      <c r="M13" s="34">
        <f t="shared" si="2"/>
        <v>0</v>
      </c>
      <c r="N13" s="34">
        <f t="shared" si="3"/>
        <v>0</v>
      </c>
      <c r="O13" s="34">
        <f t="shared" si="4"/>
        <v>0</v>
      </c>
      <c r="P13" s="34">
        <f t="shared" si="5"/>
        <v>0</v>
      </c>
      <c r="Q13" s="34">
        <f t="shared" si="6"/>
        <v>0</v>
      </c>
    </row>
    <row r="14" spans="1:17" ht="120">
      <c r="A14" s="31"/>
      <c r="B14" s="19" t="s">
        <v>65</v>
      </c>
      <c r="C14" s="32">
        <v>0.05</v>
      </c>
      <c r="D14" s="36"/>
      <c r="E14" s="35"/>
      <c r="F14" s="34"/>
      <c r="G14" s="34"/>
      <c r="H14" s="34"/>
      <c r="I14" s="34"/>
      <c r="J14" s="34"/>
      <c r="K14" s="34"/>
      <c r="L14" s="35">
        <f t="shared" si="1"/>
        <v>0</v>
      </c>
      <c r="M14" s="34">
        <f t="shared" si="2"/>
        <v>0</v>
      </c>
      <c r="N14" s="34">
        <f t="shared" si="3"/>
        <v>0</v>
      </c>
      <c r="O14" s="34">
        <f t="shared" si="4"/>
        <v>0</v>
      </c>
      <c r="P14" s="34">
        <f t="shared" si="5"/>
        <v>0</v>
      </c>
      <c r="Q14" s="34">
        <f t="shared" si="6"/>
        <v>0</v>
      </c>
    </row>
    <row r="15" spans="1:17" ht="45">
      <c r="A15" s="37"/>
      <c r="B15" s="20" t="s">
        <v>46</v>
      </c>
      <c r="C15" s="32">
        <v>0.02</v>
      </c>
      <c r="D15" s="36"/>
      <c r="E15" s="35"/>
      <c r="F15" s="34"/>
      <c r="G15" s="34"/>
      <c r="H15" s="34"/>
      <c r="I15" s="34"/>
      <c r="J15" s="34"/>
      <c r="K15" s="34"/>
      <c r="L15" s="35">
        <f t="shared" si="1"/>
        <v>0</v>
      </c>
      <c r="M15" s="34">
        <f t="shared" si="2"/>
        <v>0</v>
      </c>
      <c r="N15" s="34">
        <f t="shared" si="3"/>
        <v>0</v>
      </c>
      <c r="O15" s="34">
        <f t="shared" si="4"/>
        <v>0</v>
      </c>
      <c r="P15" s="34">
        <f t="shared" si="5"/>
        <v>0</v>
      </c>
      <c r="Q15" s="34">
        <f t="shared" si="6"/>
        <v>0</v>
      </c>
    </row>
    <row r="16" spans="1:17" ht="30">
      <c r="A16" s="37"/>
      <c r="B16" s="19" t="s">
        <v>62</v>
      </c>
      <c r="C16" s="32">
        <v>0.02</v>
      </c>
      <c r="D16" s="36"/>
      <c r="E16" s="35"/>
      <c r="F16" s="34"/>
      <c r="G16" s="34"/>
      <c r="H16" s="34"/>
      <c r="I16" s="34"/>
      <c r="J16" s="34"/>
      <c r="K16" s="34"/>
      <c r="L16" s="35">
        <f t="shared" si="1"/>
        <v>0</v>
      </c>
      <c r="M16" s="34">
        <f t="shared" si="2"/>
        <v>0</v>
      </c>
      <c r="N16" s="34">
        <f t="shared" si="3"/>
        <v>0</v>
      </c>
      <c r="O16" s="34">
        <f t="shared" si="4"/>
        <v>0</v>
      </c>
      <c r="P16" s="34">
        <f t="shared" si="5"/>
        <v>0</v>
      </c>
      <c r="Q16" s="34">
        <f t="shared" si="6"/>
        <v>0</v>
      </c>
    </row>
    <row r="17" spans="1:17" ht="90">
      <c r="A17" s="37"/>
      <c r="B17" s="19" t="s">
        <v>63</v>
      </c>
      <c r="C17" s="32">
        <v>0.02</v>
      </c>
      <c r="D17" s="34"/>
      <c r="E17" s="35"/>
      <c r="F17" s="34"/>
      <c r="G17" s="34"/>
      <c r="H17" s="34"/>
      <c r="I17" s="34"/>
      <c r="J17" s="34"/>
      <c r="K17" s="34"/>
      <c r="L17" s="35">
        <f t="shared" si="1"/>
        <v>0</v>
      </c>
      <c r="M17" s="34">
        <f t="shared" si="2"/>
        <v>0</v>
      </c>
      <c r="N17" s="34">
        <f t="shared" si="3"/>
        <v>0</v>
      </c>
      <c r="O17" s="34">
        <f t="shared" si="4"/>
        <v>0</v>
      </c>
      <c r="P17" s="34">
        <f t="shared" si="5"/>
        <v>0</v>
      </c>
      <c r="Q17" s="34">
        <f t="shared" si="6"/>
        <v>0</v>
      </c>
    </row>
    <row r="18" spans="1:17" ht="30">
      <c r="A18" s="37"/>
      <c r="B18" s="19" t="s">
        <v>64</v>
      </c>
      <c r="C18" s="32">
        <v>0.02</v>
      </c>
      <c r="D18" s="36"/>
      <c r="E18" s="35"/>
      <c r="F18" s="34"/>
      <c r="G18" s="34"/>
      <c r="H18" s="34"/>
      <c r="I18" s="34"/>
      <c r="J18" s="34"/>
      <c r="K18" s="34"/>
      <c r="L18" s="35">
        <f t="shared" si="1"/>
        <v>0</v>
      </c>
      <c r="M18" s="34">
        <f t="shared" si="2"/>
        <v>0</v>
      </c>
      <c r="N18" s="34">
        <f t="shared" si="3"/>
        <v>0</v>
      </c>
      <c r="O18" s="34">
        <f t="shared" si="4"/>
        <v>0</v>
      </c>
      <c r="P18" s="34">
        <f t="shared" si="5"/>
        <v>0</v>
      </c>
      <c r="Q18" s="34">
        <f t="shared" si="6"/>
        <v>0</v>
      </c>
    </row>
    <row r="19" spans="1:17" ht="30">
      <c r="A19" s="37"/>
      <c r="B19" s="20" t="s">
        <v>47</v>
      </c>
      <c r="C19" s="32">
        <v>0.05</v>
      </c>
      <c r="D19" s="36"/>
      <c r="E19" s="35"/>
      <c r="F19" s="34"/>
      <c r="G19" s="34"/>
      <c r="H19" s="34"/>
      <c r="I19" s="34"/>
      <c r="J19" s="34"/>
      <c r="K19" s="34"/>
      <c r="L19" s="35">
        <f t="shared" si="1"/>
        <v>0</v>
      </c>
      <c r="M19" s="34">
        <f t="shared" si="2"/>
        <v>0</v>
      </c>
      <c r="N19" s="34">
        <f t="shared" si="3"/>
        <v>0</v>
      </c>
      <c r="O19" s="34">
        <f t="shared" si="4"/>
        <v>0</v>
      </c>
      <c r="P19" s="34">
        <f t="shared" si="5"/>
        <v>0</v>
      </c>
      <c r="Q19" s="34">
        <f t="shared" si="6"/>
        <v>0</v>
      </c>
    </row>
    <row r="20" spans="1:17" ht="30">
      <c r="A20" s="37"/>
      <c r="B20" s="20" t="s">
        <v>48</v>
      </c>
      <c r="C20" s="32">
        <v>0.05</v>
      </c>
      <c r="D20" s="36"/>
      <c r="E20" s="35"/>
      <c r="F20" s="34"/>
      <c r="G20" s="34"/>
      <c r="H20" s="34"/>
      <c r="I20" s="34"/>
      <c r="J20" s="34"/>
      <c r="K20" s="34"/>
      <c r="L20" s="35">
        <f t="shared" si="1"/>
        <v>0</v>
      </c>
      <c r="M20" s="34">
        <f t="shared" si="2"/>
        <v>0</v>
      </c>
      <c r="N20" s="34">
        <f t="shared" si="3"/>
        <v>0</v>
      </c>
      <c r="O20" s="34">
        <f t="shared" si="4"/>
        <v>0</v>
      </c>
      <c r="P20" s="34">
        <f t="shared" si="5"/>
        <v>0</v>
      </c>
      <c r="Q20" s="34">
        <f t="shared" si="6"/>
        <v>0</v>
      </c>
    </row>
    <row r="21" spans="1:17" ht="30">
      <c r="A21" s="37"/>
      <c r="B21" s="20" t="s">
        <v>49</v>
      </c>
      <c r="C21" s="32">
        <v>0.05</v>
      </c>
      <c r="D21" s="36"/>
      <c r="E21" s="35"/>
      <c r="F21" s="34"/>
      <c r="G21" s="34"/>
      <c r="H21" s="34"/>
      <c r="I21" s="34"/>
      <c r="J21" s="34"/>
      <c r="K21" s="34"/>
      <c r="L21" s="35">
        <f t="shared" si="1"/>
        <v>0</v>
      </c>
      <c r="M21" s="34">
        <f t="shared" si="2"/>
        <v>0</v>
      </c>
      <c r="N21" s="34">
        <f t="shared" si="3"/>
        <v>0</v>
      </c>
      <c r="O21" s="34">
        <f t="shared" si="4"/>
        <v>0</v>
      </c>
      <c r="P21" s="34">
        <f t="shared" si="5"/>
        <v>0</v>
      </c>
      <c r="Q21" s="34">
        <f t="shared" si="6"/>
        <v>0</v>
      </c>
    </row>
    <row r="22" spans="1:17" ht="30">
      <c r="A22" s="37"/>
      <c r="B22" s="20" t="s">
        <v>50</v>
      </c>
      <c r="C22" s="32">
        <v>0.02</v>
      </c>
      <c r="D22" s="36"/>
      <c r="E22" s="35"/>
      <c r="F22" s="34"/>
      <c r="G22" s="34"/>
      <c r="H22" s="34"/>
      <c r="I22" s="34"/>
      <c r="J22" s="34"/>
      <c r="K22" s="34"/>
      <c r="L22" s="35">
        <f t="shared" si="1"/>
        <v>0</v>
      </c>
      <c r="M22" s="34">
        <f t="shared" si="2"/>
        <v>0</v>
      </c>
      <c r="N22" s="34">
        <f t="shared" si="3"/>
        <v>0</v>
      </c>
      <c r="O22" s="34">
        <f t="shared" si="4"/>
        <v>0</v>
      </c>
      <c r="P22" s="34">
        <f t="shared" si="5"/>
        <v>0</v>
      </c>
      <c r="Q22" s="34">
        <f t="shared" si="6"/>
        <v>0</v>
      </c>
    </row>
    <row r="23" spans="1:17" ht="30">
      <c r="A23" s="37"/>
      <c r="B23" s="19" t="s">
        <v>51</v>
      </c>
      <c r="C23" s="32">
        <v>0.02</v>
      </c>
      <c r="D23" s="36"/>
      <c r="E23" s="35"/>
      <c r="F23" s="34"/>
      <c r="G23" s="34"/>
      <c r="H23" s="34"/>
      <c r="I23" s="34"/>
      <c r="J23" s="34"/>
      <c r="K23" s="34"/>
      <c r="L23" s="35">
        <f t="shared" si="1"/>
        <v>0</v>
      </c>
      <c r="M23" s="34">
        <f t="shared" si="2"/>
        <v>0</v>
      </c>
      <c r="N23" s="34">
        <f t="shared" si="3"/>
        <v>0</v>
      </c>
      <c r="O23" s="34">
        <f t="shared" si="4"/>
        <v>0</v>
      </c>
      <c r="P23" s="34">
        <f t="shared" si="5"/>
        <v>0</v>
      </c>
      <c r="Q23" s="34">
        <f t="shared" si="6"/>
        <v>0</v>
      </c>
    </row>
    <row r="24" spans="1:17" ht="15">
      <c r="A24" s="37"/>
      <c r="B24" s="19" t="s">
        <v>52</v>
      </c>
      <c r="C24" s="32">
        <v>0.05</v>
      </c>
      <c r="D24" s="36"/>
      <c r="E24" s="35"/>
      <c r="F24" s="34"/>
      <c r="G24" s="34"/>
      <c r="H24" s="34"/>
      <c r="I24" s="34"/>
      <c r="J24" s="34"/>
      <c r="K24" s="34"/>
      <c r="L24" s="35">
        <f t="shared" si="1"/>
        <v>0</v>
      </c>
      <c r="M24" s="34">
        <f t="shared" si="2"/>
        <v>0</v>
      </c>
      <c r="N24" s="34">
        <f t="shared" si="3"/>
        <v>0</v>
      </c>
      <c r="O24" s="34">
        <f t="shared" si="4"/>
        <v>0</v>
      </c>
      <c r="P24" s="34">
        <f t="shared" si="5"/>
        <v>0</v>
      </c>
      <c r="Q24" s="34">
        <f t="shared" si="6"/>
        <v>0</v>
      </c>
    </row>
    <row r="25" spans="1:17" ht="15">
      <c r="A25" s="37"/>
      <c r="B25" s="19" t="s">
        <v>53</v>
      </c>
      <c r="C25" s="32">
        <v>0.05</v>
      </c>
      <c r="D25" s="36"/>
      <c r="E25" s="35"/>
      <c r="F25" s="34"/>
      <c r="G25" s="34"/>
      <c r="H25" s="34"/>
      <c r="I25" s="34"/>
      <c r="J25" s="34"/>
      <c r="K25" s="34"/>
      <c r="L25" s="35">
        <f t="shared" si="1"/>
        <v>0</v>
      </c>
      <c r="M25" s="34">
        <f t="shared" si="2"/>
        <v>0</v>
      </c>
      <c r="N25" s="34">
        <f t="shared" si="3"/>
        <v>0</v>
      </c>
      <c r="O25" s="34">
        <f t="shared" si="4"/>
        <v>0</v>
      </c>
      <c r="P25" s="34">
        <f t="shared" si="5"/>
        <v>0</v>
      </c>
      <c r="Q25" s="34">
        <f t="shared" si="6"/>
        <v>0</v>
      </c>
    </row>
    <row r="26" spans="1:17" ht="15">
      <c r="A26" s="37"/>
      <c r="B26" s="45"/>
      <c r="C26" s="32"/>
      <c r="D26" s="36"/>
      <c r="E26" s="35"/>
      <c r="F26" s="34"/>
      <c r="G26" s="34"/>
      <c r="H26" s="34"/>
      <c r="I26" s="34"/>
      <c r="J26" s="34"/>
      <c r="K26" s="34"/>
      <c r="L26" s="35">
        <f t="shared" si="1"/>
        <v>0</v>
      </c>
      <c r="M26" s="34">
        <f t="shared" si="2"/>
        <v>0</v>
      </c>
      <c r="N26" s="34">
        <f t="shared" si="3"/>
        <v>0</v>
      </c>
      <c r="O26" s="34">
        <f t="shared" si="4"/>
        <v>0</v>
      </c>
      <c r="P26" s="34">
        <f t="shared" si="5"/>
        <v>0</v>
      </c>
      <c r="Q26" s="34">
        <f t="shared" si="6"/>
        <v>0</v>
      </c>
    </row>
    <row r="27" spans="1:17" ht="15">
      <c r="A27" s="37"/>
      <c r="B27" s="38" t="s">
        <v>54</v>
      </c>
      <c r="C27" s="32"/>
      <c r="D27" s="36"/>
      <c r="E27" s="35"/>
      <c r="F27" s="34"/>
      <c r="G27" s="34"/>
      <c r="H27" s="34"/>
      <c r="I27" s="34"/>
      <c r="J27" s="34"/>
      <c r="K27" s="34"/>
      <c r="L27" s="35">
        <f t="shared" si="1"/>
        <v>0</v>
      </c>
      <c r="M27" s="34">
        <f t="shared" si="2"/>
        <v>0</v>
      </c>
      <c r="N27" s="34">
        <f t="shared" si="3"/>
        <v>0</v>
      </c>
      <c r="O27" s="34">
        <f t="shared" si="4"/>
        <v>0</v>
      </c>
      <c r="P27" s="34">
        <f t="shared" si="5"/>
        <v>0</v>
      </c>
      <c r="Q27" s="34">
        <f t="shared" si="6"/>
        <v>0</v>
      </c>
    </row>
    <row r="28" spans="1:17" ht="60">
      <c r="A28" s="37"/>
      <c r="B28" s="21" t="s">
        <v>55</v>
      </c>
      <c r="C28" s="32">
        <v>0.1</v>
      </c>
      <c r="D28" s="36"/>
      <c r="E28" s="35"/>
      <c r="F28" s="34"/>
      <c r="G28" s="34"/>
      <c r="H28" s="34"/>
      <c r="I28" s="34"/>
      <c r="J28" s="34"/>
      <c r="K28" s="34"/>
      <c r="L28" s="35">
        <f t="shared" si="1"/>
        <v>0</v>
      </c>
      <c r="M28" s="34">
        <f t="shared" si="2"/>
        <v>0</v>
      </c>
      <c r="N28" s="34">
        <f t="shared" si="3"/>
        <v>0</v>
      </c>
      <c r="O28" s="34">
        <f t="shared" si="4"/>
        <v>0</v>
      </c>
      <c r="P28" s="34">
        <f t="shared" si="5"/>
        <v>0</v>
      </c>
      <c r="Q28" s="34">
        <f t="shared" si="6"/>
        <v>0</v>
      </c>
    </row>
    <row r="29" spans="1:17" ht="30">
      <c r="A29" s="37"/>
      <c r="B29" s="22" t="s">
        <v>51</v>
      </c>
      <c r="C29" s="32">
        <v>0.05</v>
      </c>
      <c r="D29" s="36"/>
      <c r="E29" s="35"/>
      <c r="F29" s="34"/>
      <c r="G29" s="34"/>
      <c r="H29" s="34"/>
      <c r="I29" s="34"/>
      <c r="J29" s="34"/>
      <c r="K29" s="34"/>
      <c r="L29" s="35">
        <f t="shared" si="1"/>
        <v>0</v>
      </c>
      <c r="M29" s="34">
        <f t="shared" si="2"/>
        <v>0</v>
      </c>
      <c r="N29" s="34">
        <f t="shared" si="3"/>
        <v>0</v>
      </c>
      <c r="O29" s="34">
        <f t="shared" si="4"/>
        <v>0</v>
      </c>
      <c r="P29" s="34">
        <f t="shared" si="5"/>
        <v>0</v>
      </c>
      <c r="Q29" s="34">
        <f t="shared" si="6"/>
        <v>0</v>
      </c>
    </row>
    <row r="30" spans="1:17" ht="75">
      <c r="A30" s="37"/>
      <c r="B30" s="21" t="s">
        <v>56</v>
      </c>
      <c r="C30" s="32">
        <v>0.05</v>
      </c>
      <c r="D30" s="36"/>
      <c r="E30" s="35"/>
      <c r="F30" s="34"/>
      <c r="G30" s="34"/>
      <c r="H30" s="34"/>
      <c r="I30" s="34"/>
      <c r="J30" s="34"/>
      <c r="K30" s="34"/>
      <c r="L30" s="35">
        <f t="shared" si="1"/>
        <v>0</v>
      </c>
      <c r="M30" s="34">
        <f t="shared" si="2"/>
        <v>0</v>
      </c>
      <c r="N30" s="34">
        <f t="shared" si="3"/>
        <v>0</v>
      </c>
      <c r="O30" s="34">
        <f t="shared" si="4"/>
        <v>0</v>
      </c>
      <c r="P30" s="34">
        <f t="shared" si="5"/>
        <v>0</v>
      </c>
      <c r="Q30" s="34">
        <f t="shared" si="6"/>
        <v>0</v>
      </c>
    </row>
    <row r="31" spans="1:17" ht="30">
      <c r="A31" s="37"/>
      <c r="B31" s="44" t="s">
        <v>57</v>
      </c>
      <c r="C31" s="32">
        <v>0.05</v>
      </c>
      <c r="D31" s="36"/>
      <c r="E31" s="35"/>
      <c r="F31" s="34"/>
      <c r="G31" s="34"/>
      <c r="H31" s="34"/>
      <c r="I31" s="34"/>
      <c r="J31" s="34"/>
      <c r="K31" s="34"/>
      <c r="L31" s="35">
        <f t="shared" si="1"/>
        <v>0</v>
      </c>
      <c r="M31" s="34">
        <f t="shared" si="2"/>
        <v>0</v>
      </c>
      <c r="N31" s="34">
        <f t="shared" si="3"/>
        <v>0</v>
      </c>
      <c r="O31" s="34">
        <f t="shared" si="4"/>
        <v>0</v>
      </c>
      <c r="P31" s="34">
        <f t="shared" si="5"/>
        <v>0</v>
      </c>
      <c r="Q31" s="34">
        <f t="shared" si="6"/>
        <v>0</v>
      </c>
    </row>
    <row r="32" spans="1:17" ht="15">
      <c r="A32" s="37"/>
      <c r="B32" s="45"/>
      <c r="C32" s="32"/>
      <c r="D32" s="36"/>
      <c r="E32" s="35"/>
      <c r="F32" s="34"/>
      <c r="G32" s="34"/>
      <c r="H32" s="34"/>
      <c r="I32" s="34"/>
      <c r="J32" s="34"/>
      <c r="K32" s="34"/>
      <c r="L32" s="35">
        <f t="shared" si="1"/>
        <v>0</v>
      </c>
      <c r="M32" s="34">
        <f t="shared" si="2"/>
        <v>0</v>
      </c>
      <c r="N32" s="34">
        <f t="shared" si="3"/>
        <v>0</v>
      </c>
      <c r="O32" s="34">
        <f t="shared" si="4"/>
        <v>0</v>
      </c>
      <c r="P32" s="34">
        <f t="shared" si="5"/>
        <v>0</v>
      </c>
      <c r="Q32" s="34">
        <f t="shared" si="6"/>
        <v>0</v>
      </c>
    </row>
    <row r="33" spans="1:17" ht="15">
      <c r="A33" s="37"/>
      <c r="B33" s="38" t="s">
        <v>58</v>
      </c>
      <c r="C33" s="32"/>
      <c r="D33" s="36"/>
      <c r="E33" s="35"/>
      <c r="F33" s="34"/>
      <c r="G33" s="34"/>
      <c r="H33" s="34"/>
      <c r="I33" s="34"/>
      <c r="J33" s="34"/>
      <c r="K33" s="34"/>
      <c r="L33" s="35">
        <f t="shared" si="1"/>
        <v>0</v>
      </c>
      <c r="M33" s="34">
        <f t="shared" si="2"/>
        <v>0</v>
      </c>
      <c r="N33" s="34">
        <f t="shared" si="3"/>
        <v>0</v>
      </c>
      <c r="O33" s="34">
        <f t="shared" si="4"/>
        <v>0</v>
      </c>
      <c r="P33" s="34">
        <f t="shared" si="5"/>
        <v>0</v>
      </c>
      <c r="Q33" s="34">
        <f t="shared" si="6"/>
        <v>0</v>
      </c>
    </row>
    <row r="34" spans="1:17" ht="60">
      <c r="A34" s="37"/>
      <c r="B34" s="21" t="s">
        <v>59</v>
      </c>
      <c r="C34" s="32">
        <v>0.2</v>
      </c>
      <c r="D34" s="36"/>
      <c r="E34" s="35"/>
      <c r="F34" s="34"/>
      <c r="G34" s="34"/>
      <c r="H34" s="34"/>
      <c r="I34" s="34"/>
      <c r="J34" s="34"/>
      <c r="K34" s="34"/>
      <c r="L34" s="35">
        <f t="shared" si="1"/>
        <v>0</v>
      </c>
      <c r="M34" s="34">
        <f t="shared" si="2"/>
        <v>0</v>
      </c>
      <c r="N34" s="34">
        <f t="shared" si="3"/>
        <v>0</v>
      </c>
      <c r="O34" s="34">
        <f t="shared" si="4"/>
        <v>0</v>
      </c>
      <c r="P34" s="34">
        <f t="shared" si="5"/>
        <v>0</v>
      </c>
      <c r="Q34" s="34">
        <f t="shared" si="6"/>
        <v>0</v>
      </c>
    </row>
    <row r="35" spans="1:17" ht="30">
      <c r="A35" s="37"/>
      <c r="B35" s="22" t="s">
        <v>60</v>
      </c>
      <c r="C35" s="32">
        <v>0.05</v>
      </c>
      <c r="D35" s="36"/>
      <c r="E35" s="35"/>
      <c r="F35" s="34"/>
      <c r="G35" s="34"/>
      <c r="H35" s="34"/>
      <c r="I35" s="34"/>
      <c r="J35" s="34"/>
      <c r="K35" s="34"/>
      <c r="L35" s="35">
        <f t="shared" si="1"/>
        <v>0</v>
      </c>
      <c r="M35" s="34">
        <f t="shared" si="2"/>
        <v>0</v>
      </c>
      <c r="N35" s="34">
        <f t="shared" si="3"/>
        <v>0</v>
      </c>
      <c r="O35" s="34">
        <f t="shared" si="4"/>
        <v>0</v>
      </c>
      <c r="P35" s="34">
        <f t="shared" si="5"/>
        <v>0</v>
      </c>
      <c r="Q35" s="34">
        <f t="shared" si="6"/>
        <v>0</v>
      </c>
    </row>
    <row r="36" spans="1:17" ht="15.75" thickBot="1">
      <c r="A36" s="37"/>
      <c r="B36" s="44"/>
      <c r="C36" s="39"/>
      <c r="D36" s="40"/>
      <c r="E36" s="41"/>
      <c r="F36" s="42"/>
      <c r="G36" s="42"/>
      <c r="H36" s="42"/>
      <c r="I36" s="42"/>
      <c r="J36" s="42"/>
      <c r="K36" s="42"/>
      <c r="L36" s="41">
        <f t="shared" si="1"/>
        <v>0</v>
      </c>
      <c r="M36" s="42">
        <f t="shared" si="2"/>
        <v>0</v>
      </c>
      <c r="N36" s="42">
        <f t="shared" si="3"/>
        <v>0</v>
      </c>
      <c r="O36" s="42">
        <f t="shared" si="4"/>
        <v>0</v>
      </c>
      <c r="P36" s="42">
        <f t="shared" si="5"/>
        <v>0</v>
      </c>
      <c r="Q36" s="42">
        <f t="shared" si="6"/>
        <v>0</v>
      </c>
    </row>
    <row r="37" spans="1:17" ht="15" thickBot="1">
      <c r="A37" s="18" t="s">
        <v>40</v>
      </c>
      <c r="B37" s="46"/>
      <c r="C37" s="47">
        <f>SUBTOTAL(109,Table1[Weight])</f>
        <v>1.0000000000000002</v>
      </c>
      <c r="D37" s="27"/>
      <c r="E37" s="13"/>
      <c r="F37" s="1"/>
      <c r="G37" s="1"/>
      <c r="H37" s="1"/>
      <c r="I37" s="1"/>
      <c r="J37" s="1"/>
      <c r="K37" s="28" t="s">
        <v>40</v>
      </c>
      <c r="L37" s="29">
        <f>SUBTOTAL(109,Table1[Supplier 1
Final])</f>
        <v>0</v>
      </c>
      <c r="M37" s="29">
        <f>SUBTOTAL(109,Table1[Supplier 2
Final])</f>
        <v>0</v>
      </c>
      <c r="N37" s="29">
        <f>SUBTOTAL(109,Table1[Supplier 3
Final])</f>
        <v>0</v>
      </c>
      <c r="O37" s="29">
        <f>SUBTOTAL(109,Table1[Supplier 4
Final])</f>
        <v>0</v>
      </c>
      <c r="P37" s="29">
        <f>SUBTOTAL(109,Table1[Supplier 5
Final])</f>
        <v>0</v>
      </c>
      <c r="Q37" s="29">
        <f>SUBTOTAL(109,Table1[Supplier 6
Final])</f>
        <v>0</v>
      </c>
    </row>
    <row r="38" spans="1:17" ht="26.25" thickBot="1">
      <c r="L38" s="30" t="s">
        <v>17</v>
      </c>
      <c r="M38" s="30" t="s">
        <v>18</v>
      </c>
      <c r="N38" s="30" t="s">
        <v>19</v>
      </c>
      <c r="O38" s="30" t="s">
        <v>20</v>
      </c>
      <c r="P38" s="30" t="s">
        <v>21</v>
      </c>
      <c r="Q38" s="30" t="s">
        <v>22</v>
      </c>
    </row>
    <row r="46" spans="1:17">
      <c r="A46" s="51" t="s">
        <v>37</v>
      </c>
      <c r="B46" s="51"/>
      <c r="C46" s="51"/>
      <c r="D46" s="51"/>
      <c r="E46" s="51"/>
      <c r="F46" s="51"/>
    </row>
    <row r="47" spans="1:17">
      <c r="A47" s="51"/>
      <c r="B47" s="51"/>
      <c r="C47" s="51"/>
      <c r="D47" s="51"/>
      <c r="E47" s="51"/>
      <c r="F47" s="51"/>
    </row>
    <row r="48" spans="1:17">
      <c r="A48" s="51"/>
      <c r="B48" s="51"/>
      <c r="C48" s="51"/>
      <c r="D48" s="51"/>
      <c r="E48" s="51"/>
      <c r="F48" s="51"/>
    </row>
  </sheetData>
  <mergeCells count="12">
    <mergeCell ref="A46:F48"/>
    <mergeCell ref="A1:A4"/>
    <mergeCell ref="N1:O1"/>
    <mergeCell ref="N2:O2"/>
    <mergeCell ref="N3:O3"/>
    <mergeCell ref="N4:O4"/>
    <mergeCell ref="B1:M4"/>
    <mergeCell ref="D6:Q6"/>
    <mergeCell ref="P1:Q1"/>
    <mergeCell ref="P2:Q2"/>
    <mergeCell ref="P3:Q3"/>
    <mergeCell ref="P4:Q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9E6F3-125C-431B-8CDD-4F40A4080BF9}">
  <dimension ref="A1:Q13"/>
  <sheetViews>
    <sheetView showWhiteSpace="0" zoomScaleNormal="100" workbookViewId="0">
      <selection activeCell="B21" sqref="B21"/>
    </sheetView>
  </sheetViews>
  <sheetFormatPr defaultColWidth="13.85546875" defaultRowHeight="12.75"/>
  <cols>
    <col min="1" max="1" width="14.140625" style="2" customWidth="1"/>
    <col min="2" max="2" width="98" style="2" customWidth="1"/>
    <col min="3" max="3" width="7.42578125" style="2" customWidth="1"/>
    <col min="4" max="4" width="12" style="2" customWidth="1"/>
    <col min="5" max="6" width="10.28515625" style="2" bestFit="1" customWidth="1"/>
    <col min="7" max="7" width="10.5703125" style="2" bestFit="1" customWidth="1"/>
    <col min="8" max="10" width="10.28515625" style="2" bestFit="1" customWidth="1"/>
    <col min="11" max="11" width="18.42578125" style="2" customWidth="1"/>
    <col min="12" max="13" width="11.85546875" style="2" bestFit="1" customWidth="1"/>
    <col min="14" max="14" width="10.85546875" style="2" customWidth="1"/>
    <col min="15" max="15" width="11.85546875" style="2" bestFit="1" customWidth="1"/>
    <col min="16" max="16" width="11.85546875" style="2" customWidth="1"/>
    <col min="17" max="17" width="11.85546875" style="2" bestFit="1" customWidth="1"/>
    <col min="18" max="16384" width="13.85546875" style="2"/>
  </cols>
  <sheetData>
    <row r="1" spans="1:17" ht="16.5" customHeight="1">
      <c r="A1" s="48"/>
      <c r="B1" s="49" t="s">
        <v>34</v>
      </c>
      <c r="C1" s="49"/>
      <c r="D1" s="49"/>
      <c r="E1" s="49"/>
      <c r="F1" s="49"/>
      <c r="G1" s="49"/>
      <c r="H1" s="49"/>
      <c r="I1" s="49"/>
      <c r="J1" s="49"/>
      <c r="K1" s="49"/>
      <c r="L1" s="49"/>
      <c r="M1" s="49"/>
      <c r="N1" s="52" t="s">
        <v>24</v>
      </c>
      <c r="O1" s="52"/>
      <c r="P1" s="54" t="s">
        <v>36</v>
      </c>
      <c r="Q1" s="54"/>
    </row>
    <row r="2" spans="1:17" ht="16.5" customHeight="1">
      <c r="A2" s="48"/>
      <c r="B2" s="49"/>
      <c r="C2" s="49"/>
      <c r="D2" s="49"/>
      <c r="E2" s="49"/>
      <c r="F2" s="49"/>
      <c r="G2" s="49"/>
      <c r="H2" s="49"/>
      <c r="I2" s="49"/>
      <c r="J2" s="49"/>
      <c r="K2" s="49"/>
      <c r="L2" s="49"/>
      <c r="M2" s="49"/>
      <c r="N2" s="52" t="s">
        <v>25</v>
      </c>
      <c r="O2" s="52"/>
      <c r="P2" s="54" t="s">
        <v>35</v>
      </c>
      <c r="Q2" s="55"/>
    </row>
    <row r="3" spans="1:17" ht="16.5" customHeight="1">
      <c r="A3" s="48"/>
      <c r="B3" s="49"/>
      <c r="C3" s="49"/>
      <c r="D3" s="49"/>
      <c r="E3" s="49"/>
      <c r="F3" s="49"/>
      <c r="G3" s="49"/>
      <c r="H3" s="49"/>
      <c r="I3" s="49"/>
      <c r="J3" s="49"/>
      <c r="K3" s="49"/>
      <c r="L3" s="49"/>
      <c r="M3" s="49"/>
      <c r="N3" s="52" t="s">
        <v>26</v>
      </c>
      <c r="O3" s="52"/>
      <c r="P3" s="56" t="s">
        <v>39</v>
      </c>
      <c r="Q3" s="57" t="s">
        <v>39</v>
      </c>
    </row>
    <row r="4" spans="1:17" ht="16.5" customHeight="1">
      <c r="A4" s="48"/>
      <c r="B4" s="49"/>
      <c r="C4" s="49"/>
      <c r="D4" s="49"/>
      <c r="E4" s="49"/>
      <c r="F4" s="49"/>
      <c r="G4" s="49"/>
      <c r="H4" s="49"/>
      <c r="I4" s="49"/>
      <c r="J4" s="49"/>
      <c r="K4" s="49"/>
      <c r="L4" s="49"/>
      <c r="M4" s="49"/>
      <c r="N4" s="52" t="s">
        <v>27</v>
      </c>
      <c r="O4" s="52"/>
      <c r="P4" s="58">
        <v>45413</v>
      </c>
      <c r="Q4" s="59">
        <v>45413</v>
      </c>
    </row>
    <row r="5" spans="1:17" ht="16.5" customHeight="1"/>
    <row r="6" spans="1:17" ht="28.5" customHeight="1">
      <c r="A6" s="5" t="s">
        <v>16</v>
      </c>
      <c r="B6" s="60" t="s">
        <v>61</v>
      </c>
      <c r="E6" s="3"/>
      <c r="F6" s="3"/>
      <c r="G6" s="3"/>
      <c r="H6" s="3"/>
      <c r="I6" s="3"/>
      <c r="J6" s="3"/>
    </row>
    <row r="7" spans="1:17">
      <c r="E7" s="3"/>
      <c r="F7" s="3"/>
      <c r="G7" s="3"/>
      <c r="H7" s="3"/>
      <c r="I7" s="3"/>
      <c r="J7" s="3"/>
    </row>
    <row r="11" spans="1:17">
      <c r="B11" s="1" t="s">
        <v>66</v>
      </c>
      <c r="C11" s="61">
        <v>0.4</v>
      </c>
    </row>
    <row r="12" spans="1:17">
      <c r="B12" s="1" t="s">
        <v>67</v>
      </c>
      <c r="C12" s="61">
        <v>0.6</v>
      </c>
    </row>
    <row r="13" spans="1:17">
      <c r="B13" s="1" t="s">
        <v>68</v>
      </c>
      <c r="C13" s="61">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2024-10-08T07:53:08Z</dcterms:modified>
</cp:coreProperties>
</file>